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600" windowHeight="9495" tabRatio="816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_FilterDatabase" localSheetId="0" hidden="1">Travel!$A$4:$G$49</definedName>
    <definedName name="_xlnm.Print_Area" localSheetId="3">Gifts!$A$1:$E$22</definedName>
    <definedName name="_xlnm.Print_Area" localSheetId="1">Hospitality!$A$1:$F$26</definedName>
    <definedName name="_xlnm.Print_Area" localSheetId="2">Other!$A$1:$E$18</definedName>
    <definedName name="_xlnm.Print_Area" localSheetId="0">Travel!$A$1:$G$50</definedName>
  </definedNames>
  <calcPr calcId="145621" calcOnSave="0" concurrentCalc="0"/>
</workbook>
</file>

<file path=xl/calcChain.xml><?xml version="1.0" encoding="utf-8"?>
<calcChain xmlns="http://schemas.openxmlformats.org/spreadsheetml/2006/main">
  <c r="C24" i="1" l="1"/>
  <c r="C25" i="1"/>
  <c r="C27" i="1"/>
  <c r="C28" i="1"/>
  <c r="C31" i="1"/>
  <c r="C32" i="1"/>
  <c r="C35" i="1"/>
  <c r="C37" i="1"/>
  <c r="C38" i="1"/>
  <c r="C39" i="1"/>
  <c r="C40" i="1"/>
  <c r="C41" i="1"/>
  <c r="C42" i="1"/>
  <c r="C43" i="1"/>
  <c r="C44" i="1"/>
  <c r="C46" i="1"/>
  <c r="C47" i="1"/>
  <c r="C48" i="1"/>
  <c r="B48" i="1"/>
  <c r="C8" i="1"/>
  <c r="C12" i="1"/>
  <c r="C18" i="1"/>
  <c r="C19" i="1"/>
  <c r="C49" i="1"/>
  <c r="B19" i="1"/>
  <c r="B49" i="1"/>
  <c r="C6" i="2"/>
  <c r="C24" i="2"/>
  <c r="B24" i="2"/>
  <c r="B8" i="3"/>
  <c r="B17" i="3"/>
  <c r="D22" i="4"/>
  <c r="B18" i="3"/>
</calcChain>
</file>

<file path=xl/sharedStrings.xml><?xml version="1.0" encoding="utf-8"?>
<sst xmlns="http://schemas.openxmlformats.org/spreadsheetml/2006/main" count="211" uniqueCount="120">
  <si>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</si>
  <si>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</si>
  <si>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</si>
  <si>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</si>
  <si>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</si>
  <si>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</si>
  <si>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</si>
  <si>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</si>
  <si>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</si>
  <si>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</si>
  <si>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</si>
  <si>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</si>
  <si>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</si>
  <si>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</si>
  <si>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</si>
  <si>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</si>
  <si>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</si>
  <si>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</si>
  <si>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</si>
  <si>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</si>
  <si>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</si>
  <si>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</si>
  <si>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</si>
  <si>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</si>
  <si>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</si>
  <si>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</si>
  <si>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</si>
  <si>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</si>
  <si>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Sub Total</t>
  </si>
  <si>
    <t>Name of CEO: 
Fiona Ritsma</t>
  </si>
  <si>
    <t>Name of CEO:
Fiona Ritsma</t>
  </si>
  <si>
    <t>Total gift expenses for the 6-monthly period</t>
  </si>
  <si>
    <t>Wellington</t>
  </si>
  <si>
    <t>(Note:  Amounts are GST Inclusive)</t>
  </si>
  <si>
    <t>Christchurch</t>
  </si>
  <si>
    <t>Auckland</t>
  </si>
  <si>
    <t>Dinner</t>
  </si>
  <si>
    <t>Parking</t>
  </si>
  <si>
    <t>Sub Total (NZ$)</t>
  </si>
  <si>
    <t>Return Flights</t>
  </si>
  <si>
    <t>No Hospitality to Disclose</t>
  </si>
  <si>
    <t>Sydney</t>
  </si>
  <si>
    <t>NO GIFTS RECEIVED</t>
  </si>
  <si>
    <t>NO HOSPITALITY RECEIVED</t>
  </si>
  <si>
    <t>Period : 01/01/2013 - 30/06/2013</t>
  </si>
  <si>
    <t>Period :   01/01/2013 - 30/06/2013</t>
  </si>
  <si>
    <t>Melbourne</t>
  </si>
  <si>
    <t>Amsterdam</t>
  </si>
  <si>
    <t xml:space="preserve">Attend Blessing of Land for New NZBS Building </t>
  </si>
  <si>
    <t>24/05/2013 to 09/06/2013</t>
  </si>
  <si>
    <t>Jan Mastercard</t>
  </si>
  <si>
    <t>Train Sydney Airport to Central City</t>
  </si>
  <si>
    <t>Feb Mastercard</t>
  </si>
  <si>
    <t>Attend Meeting with National Haemophilia Management Group</t>
  </si>
  <si>
    <t>20/02/2013 to 21/02/2013</t>
  </si>
  <si>
    <t>Accommodation in Melbourne</t>
  </si>
  <si>
    <t>Institute of Directors Seminar Fee</t>
  </si>
  <si>
    <t>ISBT Individual Membership Fee 2013/14</t>
  </si>
  <si>
    <t>Apr Mastercard</t>
  </si>
  <si>
    <t>13/02/2013 to 16/02/2013</t>
  </si>
  <si>
    <t>Accommodation in Sydney</t>
  </si>
  <si>
    <t>Hamilton</t>
  </si>
  <si>
    <t>Attend Institute of Directors Meeting</t>
  </si>
  <si>
    <t>Jan #2 Taxi Report</t>
  </si>
  <si>
    <t>Feb #1 Taxi Report</t>
  </si>
  <si>
    <t>Feb #2 Taxi Report</t>
  </si>
  <si>
    <t>Attend Meeting re Auckland Donor Centre Redevelopment</t>
  </si>
  <si>
    <t>Attend Westpac's International Women's Day Breakfast Meeting</t>
  </si>
  <si>
    <t>Mar #1 Taxi Report</t>
  </si>
  <si>
    <t>Attend Meeting with Health Partners Ltd</t>
  </si>
  <si>
    <t>Apr #1 Taxi Report</t>
  </si>
  <si>
    <t>Attend NZBS Board Meeting</t>
  </si>
  <si>
    <t>01/01 to 31/01/2013</t>
  </si>
  <si>
    <t>01/02 to 28/02/2013</t>
  </si>
  <si>
    <t>01/03 to 31/03/2013</t>
  </si>
  <si>
    <t>01/04 to 30/04/2013</t>
  </si>
  <si>
    <t>01/05 to 31/05/2013</t>
  </si>
  <si>
    <t>Attend Meeting at Auckland District Health Board with Service Manager and Clinical Director, Haematology</t>
  </si>
  <si>
    <t>Attend the NZ Public Private Partnership Summit as a Presenter</t>
  </si>
  <si>
    <t>Attend Meeting at Auckland City Hospital re space issues related to Blood Bank</t>
  </si>
  <si>
    <t>Attend Meeting with Reps from Novatis</t>
  </si>
  <si>
    <t>Apr #2 Taxi Report</t>
  </si>
  <si>
    <t>May #1 Taxi Report</t>
  </si>
  <si>
    <t>FCM Dec</t>
  </si>
  <si>
    <t>Avis</t>
  </si>
  <si>
    <t>Attend Update Meeting on new Christchurch Blood Centre Building and attend Staff member's long term service award</t>
  </si>
  <si>
    <t>FCM May</t>
  </si>
  <si>
    <t>Feb Expenses</t>
  </si>
  <si>
    <t>FCM Mar</t>
  </si>
  <si>
    <t>FCM Jan</t>
  </si>
  <si>
    <t>Taxi Fares</t>
  </si>
  <si>
    <t>Meals</t>
  </si>
  <si>
    <t>Parking at Auckland Airport &amp; Mileage Allowance</t>
  </si>
  <si>
    <t>Taxi Fare</t>
  </si>
  <si>
    <t>Australasian College of Health Service Management Annual Membership Renewal</t>
  </si>
  <si>
    <r>
      <t xml:space="preserve">Name of organisation : </t>
    </r>
    <r>
      <rPr>
        <b/>
        <sz val="14"/>
        <color rgb="FFFF0000"/>
        <rFont val="Arial"/>
        <family val="2"/>
      </rPr>
      <t>New Zealand Blood Service</t>
    </r>
  </si>
  <si>
    <t>Attend Institute of Directors Meeting on Good Governance Practices Guidelines for Managing Health &amp; Safety Risks</t>
  </si>
  <si>
    <t>Jun #1 Taxi Report</t>
  </si>
  <si>
    <t>01/06 to 30/06/2013</t>
  </si>
  <si>
    <t xml:space="preserve">Telecom Data Charge / Cellphone Rental / Calls </t>
  </si>
  <si>
    <t xml:space="preserve">Accommodation </t>
  </si>
  <si>
    <t>Transport</t>
  </si>
  <si>
    <t>Attend Asia Pacific Blood Network Excutive Meeting and Visit to Australia Red Cross Blood Service NSW Procesing Centre &amp; Central City Donor Centre  (Note:  Flights were disclosed in Jul-Dec2012 Report)</t>
  </si>
  <si>
    <t>Attend Bilateral Executive Meetings with CSL Behring &amp; Australian Red Cross Blood Service</t>
  </si>
  <si>
    <t>Mileage</t>
  </si>
  <si>
    <t>Attend Meeting with NZBS Christchurch Staff and Ngāi Tahu Property CEO</t>
  </si>
  <si>
    <t>Hire of Rental Car - Christchurch</t>
  </si>
  <si>
    <t>Taxi Fares - Auckland</t>
  </si>
  <si>
    <t>Visit to NZBS Hamilton for retirement of long serving staff member</t>
  </si>
  <si>
    <t>Airfare</t>
  </si>
  <si>
    <t>Napier</t>
  </si>
  <si>
    <t>Dinner &amp; Meeting with CEO UK National Health Service Blood &amp; Transplant</t>
  </si>
  <si>
    <t>Domestic Travel cont…</t>
  </si>
  <si>
    <t>Parking &amp; Mileage Allowance</t>
  </si>
  <si>
    <t>Attend Asia Pacific Blood Network Board Meeting &amp; International Society of Blood Transfusion Conference</t>
  </si>
  <si>
    <t>Attend Memorial Service</t>
  </si>
  <si>
    <t>Conference Registration Fee &amp; Congress Dinner</t>
  </si>
  <si>
    <t>Taxi Fares Wellington</t>
  </si>
  <si>
    <t>Car Rental &amp; Petrol</t>
  </si>
  <si>
    <t>Meeting with Staff to commence consultation process re potential Site 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</si>
</sst>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44" fontId="13" fillId="0" borderId="0" applyFont="0" applyFill="0" applyBorder="0" applyAlignment="0" applyProtection="0"/>
  </cellStyleXfs>
  <cellXfs count="25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0" fontId="1" fillId="0" borderId="1" xfId="0" applyFont="1" applyBorder="1" applyAlignment="1">
      <alignment wrapText="1"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vertical="top" wrapText="1"/>
    </xf>
    <xf numFmtId="1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/>
    <xf numFmtId="0" fontId="8" fillId="0" borderId="0" xfId="0" applyFont="1"/>
    <xf numFmtId="164" fontId="1" fillId="4" borderId="2" xfId="1" applyNumberFormat="1" applyFont="1" applyFill="1" applyBorder="1" applyAlignment="1"/>
    <xf numFmtId="0" fontId="11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1" fillId="0" borderId="2" xfId="0" applyFont="1" applyBorder="1" applyAlignment="1">
      <alignment vertical="top" wrapText="1"/>
    </xf>
    <xf numFmtId="2" fontId="0" fillId="0" borderId="0" xfId="0" applyNumberFormat="1" applyAlignment="1">
      <alignment wrapText="1"/>
    </xf>
    <xf numFmtId="44" fontId="13" fillId="0" borderId="0" xfId="3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11" fillId="0" borderId="0" xfId="3" applyNumberFormat="1" applyFont="1" applyAlignment="1">
      <alignment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ont="1" applyAlignment="1">
      <alignment horizontal="center" wrapText="1"/>
    </xf>
    <xf numFmtId="0" fontId="0" fillId="0" borderId="0" xfId="0" applyFill="1" applyBorder="1" applyAlignment="1">
      <alignment vertical="top" wrapText="1"/>
    </xf>
    <xf numFmtId="14" fontId="0" fillId="0" borderId="7" xfId="0" applyNumberFormat="1" applyBorder="1" applyAlignment="1">
      <alignment horizontal="right" vertical="top" wrapText="1"/>
    </xf>
    <xf numFmtId="164" fontId="0" fillId="0" borderId="0" xfId="0" applyNumberForma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vertical="top"/>
    </xf>
    <xf numFmtId="164" fontId="8" fillId="0" borderId="1" xfId="1" applyNumberFormat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8" fillId="0" borderId="1" xfId="1" applyNumberFormat="1" applyFont="1" applyFill="1" applyBorder="1" applyAlignment="1">
      <alignment vertical="top" wrapText="1"/>
    </xf>
    <xf numFmtId="14" fontId="0" fillId="0" borderId="5" xfId="0" applyNumberFormat="1" applyBorder="1" applyAlignment="1">
      <alignment vertical="top" wrapText="1"/>
    </xf>
    <xf numFmtId="164" fontId="8" fillId="0" borderId="3" xfId="1" applyNumberFormat="1" applyFont="1" applyFill="1" applyBorder="1" applyAlignment="1">
      <alignment vertical="top" wrapText="1"/>
    </xf>
    <xf numFmtId="14" fontId="0" fillId="0" borderId="7" xfId="0" applyNumberFormat="1" applyBorder="1" applyAlignment="1">
      <alignment vertical="top" wrapText="1"/>
    </xf>
    <xf numFmtId="164" fontId="8" fillId="0" borderId="0" xfId="1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64" fontId="12" fillId="0" borderId="3" xfId="1" applyNumberFormat="1" applyFont="1" applyFill="1" applyBorder="1" applyAlignment="1">
      <alignment vertical="top" wrapText="1"/>
    </xf>
    <xf numFmtId="0" fontId="12" fillId="6" borderId="0" xfId="0" applyFont="1" applyFill="1" applyBorder="1" applyAlignment="1">
      <alignment horizontal="right" vertical="top" wrapText="1"/>
    </xf>
    <xf numFmtId="0" fontId="9" fillId="6" borderId="0" xfId="0" applyFont="1" applyFill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12" fillId="6" borderId="7" xfId="0" applyFont="1" applyFill="1" applyBorder="1" applyAlignment="1">
      <alignment horizontal="right" vertical="top" wrapText="1"/>
    </xf>
    <xf numFmtId="164" fontId="12" fillId="6" borderId="0" xfId="0" applyNumberFormat="1" applyFont="1" applyFill="1" applyBorder="1" applyAlignment="1">
      <alignment vertical="top" wrapText="1"/>
    </xf>
    <xf numFmtId="0" fontId="9" fillId="6" borderId="8" xfId="0" applyFont="1" applyFill="1" applyBorder="1" applyAlignment="1">
      <alignment vertical="top" wrapText="1"/>
    </xf>
    <xf numFmtId="164" fontId="8" fillId="0" borderId="18" xfId="1" applyNumberFormat="1" applyFont="1" applyFill="1" applyBorder="1" applyAlignment="1">
      <alignment vertical="top" wrapText="1"/>
    </xf>
    <xf numFmtId="14" fontId="0" fillId="0" borderId="17" xfId="0" applyNumberFormat="1" applyFill="1" applyBorder="1" applyAlignment="1">
      <alignment horizontal="right" vertical="top" wrapText="1"/>
    </xf>
    <xf numFmtId="164" fontId="8" fillId="0" borderId="18" xfId="0" applyNumberFormat="1" applyFont="1" applyFill="1" applyBorder="1" applyAlignment="1">
      <alignment vertical="top"/>
    </xf>
    <xf numFmtId="164" fontId="12" fillId="0" borderId="18" xfId="0" applyNumberFormat="1" applyFont="1" applyFill="1" applyBorder="1" applyAlignment="1">
      <alignment vertical="top"/>
    </xf>
    <xf numFmtId="0" fontId="8" fillId="0" borderId="19" xfId="0" applyFont="1" applyFill="1" applyBorder="1" applyAlignment="1">
      <alignment horizontal="left" vertical="top" wrapText="1"/>
    </xf>
    <xf numFmtId="14" fontId="0" fillId="0" borderId="7" xfId="0" applyNumberFormat="1" applyFill="1" applyBorder="1" applyAlignment="1">
      <alignment horizontal="right" vertical="top" wrapText="1"/>
    </xf>
    <xf numFmtId="14" fontId="0" fillId="0" borderId="9" xfId="0" applyNumberForma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12" fillId="0" borderId="0" xfId="0" applyNumberFormat="1" applyFont="1" applyFill="1" applyBorder="1" applyAlignment="1">
      <alignment vertical="top"/>
    </xf>
    <xf numFmtId="0" fontId="1" fillId="0" borderId="11" xfId="0" applyFont="1" applyBorder="1" applyAlignment="1">
      <alignment wrapText="1"/>
    </xf>
    <xf numFmtId="0" fontId="1" fillId="0" borderId="36" xfId="0" applyFont="1" applyBorder="1" applyAlignment="1">
      <alignment wrapText="1"/>
    </xf>
    <xf numFmtId="14" fontId="7" fillId="0" borderId="36" xfId="0" applyNumberFormat="1" applyFont="1" applyBorder="1" applyAlignment="1">
      <alignment wrapText="1"/>
    </xf>
    <xf numFmtId="164" fontId="7" fillId="0" borderId="35" xfId="0" applyNumberFormat="1" applyFont="1" applyBorder="1" applyAlignment="1">
      <alignment wrapText="1"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43" fontId="15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12" fillId="6" borderId="4" xfId="0" applyFont="1" applyFill="1" applyBorder="1" applyAlignment="1">
      <alignment horizontal="right" vertical="top" wrapText="1"/>
    </xf>
    <xf numFmtId="164" fontId="12" fillId="6" borderId="2" xfId="1" applyNumberFormat="1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 wrapText="1"/>
    </xf>
    <xf numFmtId="0" fontId="12" fillId="6" borderId="2" xfId="0" applyFont="1" applyFill="1" applyBorder="1" applyAlignment="1">
      <alignment horizontal="right" vertical="top" wrapText="1"/>
    </xf>
    <xf numFmtId="0" fontId="9" fillId="6" borderId="11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wrapText="1"/>
    </xf>
    <xf numFmtId="14" fontId="0" fillId="0" borderId="13" xfId="0" applyNumberFormat="1" applyBorder="1" applyAlignment="1">
      <alignment vertical="top" wrapText="1"/>
    </xf>
    <xf numFmtId="164" fontId="8" fillId="0" borderId="12" xfId="1" applyNumberFormat="1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0" fillId="0" borderId="38" xfId="0" applyBorder="1" applyAlignment="1">
      <alignment horizontal="left" vertical="top" wrapText="1"/>
    </xf>
    <xf numFmtId="14" fontId="7" fillId="0" borderId="36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vertical="top" wrapText="1"/>
    </xf>
    <xf numFmtId="164" fontId="7" fillId="0" borderId="35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14" fontId="7" fillId="0" borderId="5" xfId="0" applyNumberFormat="1" applyFont="1" applyBorder="1" applyAlignment="1">
      <alignment vertical="top" wrapText="1"/>
    </xf>
    <xf numFmtId="8" fontId="7" fillId="0" borderId="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14" fontId="7" fillId="0" borderId="7" xfId="0" applyNumberFormat="1" applyFont="1" applyBorder="1" applyAlignment="1">
      <alignment vertical="top" wrapText="1"/>
    </xf>
    <xf numFmtId="8" fontId="7" fillId="0" borderId="0" xfId="0" applyNumberFormat="1" applyFont="1" applyBorder="1" applyAlignment="1">
      <alignment vertical="top" wrapText="1"/>
    </xf>
    <xf numFmtId="14" fontId="7" fillId="0" borderId="5" xfId="0" applyNumberFormat="1" applyFont="1" applyBorder="1" applyAlignment="1">
      <alignment horizontal="right" vertical="top" wrapText="1"/>
    </xf>
    <xf numFmtId="14" fontId="7" fillId="0" borderId="33" xfId="0" applyNumberFormat="1" applyFont="1" applyBorder="1" applyAlignment="1">
      <alignment vertical="top" wrapText="1"/>
    </xf>
    <xf numFmtId="164" fontId="7" fillId="0" borderId="30" xfId="0" applyNumberFormat="1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8" fontId="7" fillId="0" borderId="3" xfId="0" applyNumberFormat="1" applyFont="1" applyBorder="1" applyAlignment="1">
      <alignment vertical="top" wrapText="1"/>
    </xf>
    <xf numFmtId="14" fontId="7" fillId="0" borderId="7" xfId="0" applyNumberFormat="1" applyFont="1" applyBorder="1" applyAlignment="1">
      <alignment horizontal="right" vertical="top" wrapText="1"/>
    </xf>
    <xf numFmtId="8" fontId="1" fillId="0" borderId="3" xfId="0" applyNumberFormat="1" applyFont="1" applyBorder="1" applyAlignment="1">
      <alignment vertical="top" wrapText="1"/>
    </xf>
    <xf numFmtId="8" fontId="1" fillId="0" borderId="0" xfId="0" applyNumberFormat="1" applyFont="1" applyBorder="1" applyAlignment="1">
      <alignment vertical="top" wrapText="1"/>
    </xf>
    <xf numFmtId="14" fontId="0" fillId="0" borderId="4" xfId="0" applyNumberFormat="1" applyBorder="1" applyAlignment="1">
      <alignment vertical="top" wrapText="1"/>
    </xf>
    <xf numFmtId="164" fontId="8" fillId="0" borderId="2" xfId="1" applyNumberFormat="1" applyFont="1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1" fillId="6" borderId="5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4" fontId="18" fillId="0" borderId="21" xfId="0" applyNumberFormat="1" applyFont="1" applyBorder="1" applyAlignment="1">
      <alignment vertical="top" wrapText="1"/>
    </xf>
    <xf numFmtId="8" fontId="18" fillId="0" borderId="22" xfId="0" applyNumberFormat="1" applyFont="1" applyBorder="1" applyAlignment="1">
      <alignment vertical="top" wrapText="1"/>
    </xf>
    <xf numFmtId="8" fontId="18" fillId="0" borderId="41" xfId="0" applyNumberFormat="1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8" fontId="19" fillId="0" borderId="42" xfId="0" applyNumberFormat="1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8" fillId="0" borderId="34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8" fontId="18" fillId="0" borderId="29" xfId="0" applyNumberFormat="1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2" fillId="4" borderId="4" xfId="0" applyFont="1" applyFill="1" applyBorder="1" applyAlignment="1">
      <alignment horizontal="left" wrapText="1"/>
    </xf>
    <xf numFmtId="164" fontId="3" fillId="4" borderId="2" xfId="1" applyNumberFormat="1" applyFont="1" applyFill="1" applyBorder="1" applyAlignment="1"/>
    <xf numFmtId="0" fontId="18" fillId="4" borderId="2" xfId="0" applyFont="1" applyFill="1" applyBorder="1" applyAlignment="1"/>
    <xf numFmtId="0" fontId="18" fillId="4" borderId="2" xfId="0" applyFont="1" applyFill="1" applyBorder="1" applyAlignment="1">
      <alignment wrapText="1"/>
    </xf>
    <xf numFmtId="0" fontId="18" fillId="4" borderId="11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wrapText="1"/>
    </xf>
    <xf numFmtId="164" fontId="1" fillId="0" borderId="30" xfId="0" applyNumberFormat="1" applyFont="1" applyBorder="1" applyAlignment="1">
      <alignment vertical="top" wrapText="1"/>
    </xf>
    <xf numFmtId="14" fontId="7" fillId="0" borderId="4" xfId="0" applyNumberFormat="1" applyFont="1" applyBorder="1" applyAlignment="1">
      <alignment vertical="top" wrapText="1"/>
    </xf>
    <xf numFmtId="164" fontId="7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wrapText="1"/>
    </xf>
    <xf numFmtId="0" fontId="7" fillId="0" borderId="3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14" fontId="0" fillId="0" borderId="4" xfId="0" applyNumberFormat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vertical="top"/>
    </xf>
    <xf numFmtId="164" fontId="0" fillId="0" borderId="2" xfId="0" applyNumberFormat="1" applyFill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164" fontId="8" fillId="0" borderId="2" xfId="1" applyNumberFormat="1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164" fontId="12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11" fillId="0" borderId="0" xfId="0" applyFont="1" applyBorder="1" applyAlignment="1">
      <alignment horizontal="right" wrapText="1"/>
    </xf>
    <xf numFmtId="164" fontId="11" fillId="0" borderId="0" xfId="1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7" fillId="0" borderId="39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19" fillId="0" borderId="24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8" fillId="0" borderId="41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4">
    <cellStyle name="Comma" xfId="1" builtinId="3"/>
    <cellStyle name="Currency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W58"/>
  <sheetViews>
    <sheetView tabSelected="1" view="pageBreakPreview" topLeftCell="A37" zoomScaleNormal="85" zoomScaleSheetLayoutView="100" workbookViewId="0">
      <selection activeCell="E38" sqref="E38"/>
    </sheetView>
  </sheetViews>
  <sheetFormatPr defaultRowHeight="12.75" x14ac:dyDescent="0.2"/>
  <cols>
    <col min="1" max="1" width="24.28515625" style="2" customWidth="1"/>
    <col min="2" max="2" width="15.7109375" style="2" customWidth="1"/>
    <col min="3" max="3" width="15" style="2" customWidth="1"/>
    <col min="4" max="4" width="67.85546875" style="2" customWidth="1"/>
    <col min="5" max="5" width="54.85546875" style="2" customWidth="1"/>
    <col min="6" max="6" width="13" style="2" customWidth="1"/>
    <col min="7" max="7" width="14.85546875" style="39" hidden="1" customWidth="1"/>
    <col min="8" max="387" width="9.140625" style="39"/>
    <col min="388" max="16384" width="9.140625" style="2"/>
  </cols>
  <sheetData>
    <row r="1" spans="1:387" s="7" customFormat="1" ht="18" customHeight="1" x14ac:dyDescent="0.2">
      <c r="A1" s="228" t="s">
        <v>95</v>
      </c>
      <c r="B1" s="228"/>
      <c r="C1" s="228"/>
      <c r="D1" s="228"/>
      <c r="E1" s="15"/>
      <c r="F1" s="1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6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6"/>
      <c r="NU1" s="36"/>
      <c r="NV1" s="36"/>
      <c r="NW1" s="36"/>
    </row>
    <row r="2" spans="1:387" s="3" customFormat="1" ht="47.25" x14ac:dyDescent="0.25">
      <c r="A2" s="87" t="s">
        <v>29</v>
      </c>
      <c r="B2" s="227" t="s">
        <v>45</v>
      </c>
      <c r="C2" s="227"/>
      <c r="D2" s="227"/>
      <c r="E2" s="88" t="s">
        <v>33</v>
      </c>
      <c r="F2" s="9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</row>
    <row r="3" spans="1:387" s="4" customFormat="1" ht="15" x14ac:dyDescent="0.2">
      <c r="A3" s="231" t="s">
        <v>3</v>
      </c>
      <c r="B3" s="232"/>
      <c r="C3" s="232"/>
      <c r="D3" s="232"/>
      <c r="E3" s="232"/>
      <c r="F3" s="233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</row>
    <row r="4" spans="1:387" s="3" customFormat="1" ht="24" customHeight="1" x14ac:dyDescent="0.2">
      <c r="A4" s="149" t="s">
        <v>0</v>
      </c>
      <c r="B4" s="150" t="s">
        <v>2</v>
      </c>
      <c r="C4" s="150" t="s">
        <v>38</v>
      </c>
      <c r="D4" s="150" t="s">
        <v>5</v>
      </c>
      <c r="E4" s="150" t="s">
        <v>6</v>
      </c>
      <c r="F4" s="151" t="s">
        <v>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</row>
    <row r="5" spans="1:387" s="24" customFormat="1" ht="42" customHeight="1" x14ac:dyDescent="0.2">
      <c r="A5" s="118" t="s">
        <v>59</v>
      </c>
      <c r="B5" s="119">
        <v>115.94</v>
      </c>
      <c r="C5" s="194"/>
      <c r="D5" s="234" t="s">
        <v>102</v>
      </c>
      <c r="E5" s="121" t="s">
        <v>90</v>
      </c>
      <c r="F5" s="122" t="s">
        <v>41</v>
      </c>
      <c r="G5" s="123" t="s">
        <v>64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</row>
    <row r="6" spans="1:387" s="24" customFormat="1" ht="24" customHeight="1" x14ac:dyDescent="0.2">
      <c r="A6" s="98"/>
      <c r="B6" s="120">
        <v>20.96</v>
      </c>
      <c r="C6" s="99"/>
      <c r="D6" s="224"/>
      <c r="E6" s="124" t="s">
        <v>51</v>
      </c>
      <c r="F6" s="125"/>
      <c r="G6" s="123" t="s">
        <v>52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</row>
    <row r="7" spans="1:387" s="24" customFormat="1" ht="24" customHeight="1" x14ac:dyDescent="0.2">
      <c r="A7" s="97"/>
      <c r="B7" s="120">
        <v>18.89</v>
      </c>
      <c r="C7" s="99"/>
      <c r="D7" s="224"/>
      <c r="E7" s="124" t="s">
        <v>91</v>
      </c>
      <c r="F7" s="126"/>
      <c r="G7" s="123" t="s">
        <v>52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</row>
    <row r="8" spans="1:387" s="24" customFormat="1" ht="24" customHeight="1" x14ac:dyDescent="0.2">
      <c r="A8" s="97"/>
      <c r="B8" s="120">
        <v>791.82</v>
      </c>
      <c r="C8" s="99">
        <f>SUM(B5:B8)</f>
        <v>947.61000000000013</v>
      </c>
      <c r="D8" s="224"/>
      <c r="E8" s="124" t="s">
        <v>60</v>
      </c>
      <c r="F8" s="126"/>
      <c r="G8" s="123" t="s">
        <v>58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</row>
    <row r="9" spans="1:387" s="24" customFormat="1" ht="27.75" customHeight="1" x14ac:dyDescent="0.2">
      <c r="A9" s="132" t="s">
        <v>54</v>
      </c>
      <c r="B9" s="128">
        <v>625.11</v>
      </c>
      <c r="C9" s="128"/>
      <c r="D9" s="223" t="s">
        <v>103</v>
      </c>
      <c r="E9" s="129" t="s">
        <v>39</v>
      </c>
      <c r="F9" s="85" t="s">
        <v>46</v>
      </c>
      <c r="G9" s="123" t="s">
        <v>83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</row>
    <row r="10" spans="1:387" s="24" customFormat="1" ht="27.75" customHeight="1" x14ac:dyDescent="0.2">
      <c r="A10" s="130"/>
      <c r="B10" s="131">
        <v>220.48</v>
      </c>
      <c r="C10" s="131"/>
      <c r="D10" s="224"/>
      <c r="E10" s="121" t="s">
        <v>90</v>
      </c>
      <c r="F10" s="86"/>
      <c r="G10" s="123" t="s">
        <v>65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</row>
    <row r="11" spans="1:387" s="24" customFormat="1" ht="27.75" customHeight="1" x14ac:dyDescent="0.2">
      <c r="A11" s="130"/>
      <c r="B11" s="131">
        <v>202.37</v>
      </c>
      <c r="C11" s="131"/>
      <c r="D11" s="224"/>
      <c r="E11" s="121" t="s">
        <v>55</v>
      </c>
      <c r="F11" s="86"/>
      <c r="G11" s="123" t="s">
        <v>52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</row>
    <row r="12" spans="1:387" s="24" customFormat="1" ht="27.75" customHeight="1" x14ac:dyDescent="0.2">
      <c r="A12" s="130"/>
      <c r="B12" s="131">
        <v>9.83</v>
      </c>
      <c r="C12" s="131">
        <f>SUM(B9:B12)</f>
        <v>1057.79</v>
      </c>
      <c r="D12" s="224"/>
      <c r="E12" s="121" t="s">
        <v>91</v>
      </c>
      <c r="F12" s="86"/>
      <c r="G12" s="123" t="s">
        <v>87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</row>
    <row r="13" spans="1:387" s="25" customFormat="1" ht="27.75" customHeight="1" x14ac:dyDescent="0.2">
      <c r="A13" s="75" t="s">
        <v>49</v>
      </c>
      <c r="B13" s="76">
        <v>8219.7900000000009</v>
      </c>
      <c r="C13" s="77"/>
      <c r="D13" s="225" t="s">
        <v>114</v>
      </c>
      <c r="E13" s="74" t="s">
        <v>39</v>
      </c>
      <c r="F13" s="78" t="s">
        <v>47</v>
      </c>
      <c r="G13" s="100" t="s">
        <v>88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</row>
    <row r="14" spans="1:387" s="25" customFormat="1" ht="27.75" customHeight="1" x14ac:dyDescent="0.2">
      <c r="A14" s="79"/>
      <c r="B14" s="47">
        <v>13.09</v>
      </c>
      <c r="C14" s="95"/>
      <c r="D14" s="226"/>
      <c r="E14" s="57" t="s">
        <v>104</v>
      </c>
      <c r="F14" s="91"/>
      <c r="G14" s="100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</row>
    <row r="15" spans="1:387" s="25" customFormat="1" ht="27.75" customHeight="1" x14ac:dyDescent="0.2">
      <c r="A15" s="79"/>
      <c r="B15" s="47">
        <v>2041.64</v>
      </c>
      <c r="C15" s="95"/>
      <c r="D15" s="226"/>
      <c r="E15" s="57" t="s">
        <v>100</v>
      </c>
      <c r="F15" s="91"/>
      <c r="G15" s="100" t="s">
        <v>50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</row>
    <row r="16" spans="1:387" s="25" customFormat="1" ht="27.75" customHeight="1" x14ac:dyDescent="0.2">
      <c r="A16" s="79"/>
      <c r="B16" s="47">
        <v>110.95</v>
      </c>
      <c r="C16" s="95"/>
      <c r="D16" s="226"/>
      <c r="E16" s="57" t="s">
        <v>91</v>
      </c>
      <c r="F16" s="91"/>
      <c r="G16" s="100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</row>
    <row r="17" spans="1:387" s="25" customFormat="1" ht="27.75" customHeight="1" x14ac:dyDescent="0.2">
      <c r="A17" s="79"/>
      <c r="B17" s="47">
        <v>650.4</v>
      </c>
      <c r="C17" s="95"/>
      <c r="D17" s="226"/>
      <c r="E17" s="57" t="s">
        <v>116</v>
      </c>
      <c r="F17" s="91"/>
      <c r="G17" s="100" t="s">
        <v>50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</row>
    <row r="18" spans="1:387" s="25" customFormat="1" ht="27.75" customHeight="1" x14ac:dyDescent="0.2">
      <c r="A18" s="80"/>
      <c r="B18" s="48">
        <v>121.41</v>
      </c>
      <c r="C18" s="48">
        <f>SUM(B13:B18)</f>
        <v>11157.28</v>
      </c>
      <c r="D18" s="235"/>
      <c r="E18" s="53" t="s">
        <v>101</v>
      </c>
      <c r="F18" s="92"/>
      <c r="G18" s="100" t="s">
        <v>97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</row>
    <row r="19" spans="1:387" s="28" customFormat="1" ht="27.75" customHeight="1" x14ac:dyDescent="0.2">
      <c r="A19" s="71" t="s">
        <v>28</v>
      </c>
      <c r="B19" s="72">
        <f>SUM(B5:B18)</f>
        <v>13162.68</v>
      </c>
      <c r="C19" s="72">
        <f>SUM(C5:C18)</f>
        <v>13162.68</v>
      </c>
      <c r="D19" s="61"/>
      <c r="E19" s="60"/>
      <c r="F19" s="73"/>
      <c r="G19" s="101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  <c r="KR19" s="38"/>
      <c r="KS19" s="38"/>
      <c r="KT19" s="38"/>
      <c r="KU19" s="38"/>
      <c r="KV19" s="38"/>
      <c r="KW19" s="38"/>
      <c r="KX19" s="38"/>
      <c r="KY19" s="38"/>
      <c r="KZ19" s="38"/>
      <c r="LA19" s="38"/>
      <c r="LB19" s="38"/>
      <c r="LC19" s="38"/>
      <c r="LD19" s="38"/>
      <c r="LE19" s="38"/>
      <c r="LF19" s="38"/>
      <c r="LG19" s="38"/>
      <c r="LH19" s="38"/>
      <c r="LI19" s="38"/>
      <c r="LJ19" s="38"/>
      <c r="LK19" s="38"/>
      <c r="LL19" s="38"/>
      <c r="LM19" s="38"/>
      <c r="LN19" s="38"/>
      <c r="LO19" s="38"/>
      <c r="LP19" s="38"/>
      <c r="LQ19" s="38"/>
      <c r="LR19" s="38"/>
      <c r="LS19" s="38"/>
      <c r="LT19" s="38"/>
      <c r="LU19" s="38"/>
      <c r="LV19" s="38"/>
      <c r="LW19" s="38"/>
      <c r="LX19" s="38"/>
      <c r="LY19" s="38"/>
      <c r="LZ19" s="38"/>
      <c r="MA19" s="38"/>
      <c r="MB19" s="38"/>
      <c r="MC19" s="38"/>
      <c r="MD19" s="38"/>
      <c r="ME19" s="38"/>
      <c r="MF19" s="38"/>
      <c r="MG19" s="38"/>
      <c r="MH19" s="38"/>
      <c r="MI19" s="38"/>
      <c r="MJ19" s="38"/>
      <c r="MK19" s="38"/>
      <c r="ML19" s="38"/>
      <c r="MM19" s="38"/>
      <c r="MN19" s="38"/>
      <c r="MO19" s="38"/>
      <c r="MP19" s="38"/>
      <c r="MQ19" s="38"/>
      <c r="MR19" s="38"/>
      <c r="MS19" s="38"/>
      <c r="MT19" s="38"/>
      <c r="MU19" s="38"/>
      <c r="MV19" s="38"/>
      <c r="MW19" s="38"/>
      <c r="MX19" s="38"/>
      <c r="MY19" s="38"/>
      <c r="MZ19" s="38"/>
      <c r="NA19" s="38"/>
      <c r="NB19" s="38"/>
      <c r="NC19" s="38"/>
      <c r="ND19" s="38"/>
      <c r="NE19" s="38"/>
      <c r="NF19" s="38"/>
      <c r="NG19" s="38"/>
      <c r="NH19" s="38"/>
      <c r="NI19" s="38"/>
      <c r="NJ19" s="38"/>
      <c r="NK19" s="38"/>
      <c r="NL19" s="38"/>
      <c r="NM19" s="38"/>
      <c r="NN19" s="38"/>
      <c r="NO19" s="38"/>
      <c r="NP19" s="38"/>
      <c r="NQ19" s="38"/>
      <c r="NR19" s="38"/>
      <c r="NS19" s="38"/>
      <c r="NT19" s="38"/>
      <c r="NU19" s="38"/>
      <c r="NV19" s="38"/>
      <c r="NW19" s="38"/>
    </row>
    <row r="20" spans="1:387" s="16" customFormat="1" ht="27.75" customHeight="1" x14ac:dyDescent="0.2">
      <c r="A20" s="63" t="s">
        <v>8</v>
      </c>
      <c r="B20" s="69"/>
      <c r="C20" s="69"/>
      <c r="D20" s="229"/>
      <c r="E20" s="230"/>
      <c r="F20" s="64"/>
      <c r="G20" s="102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</row>
    <row r="21" spans="1:387" s="16" customFormat="1" ht="27.75" customHeight="1" x14ac:dyDescent="0.2">
      <c r="A21" s="149" t="s">
        <v>0</v>
      </c>
      <c r="B21" s="150" t="s">
        <v>2</v>
      </c>
      <c r="C21" s="150" t="s">
        <v>38</v>
      </c>
      <c r="D21" s="150" t="s">
        <v>23</v>
      </c>
      <c r="E21" s="150" t="s">
        <v>6</v>
      </c>
      <c r="F21" s="151" t="s">
        <v>1</v>
      </c>
      <c r="G21" s="100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</row>
    <row r="22" spans="1:387" s="25" customFormat="1" ht="27.75" customHeight="1" x14ac:dyDescent="0.2">
      <c r="A22" s="133">
        <v>41303</v>
      </c>
      <c r="B22" s="134">
        <v>599.54</v>
      </c>
      <c r="C22" s="195"/>
      <c r="D22" s="236" t="s">
        <v>105</v>
      </c>
      <c r="E22" s="135" t="s">
        <v>39</v>
      </c>
      <c r="F22" s="136" t="s">
        <v>34</v>
      </c>
      <c r="G22" s="100" t="s">
        <v>89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</row>
    <row r="23" spans="1:387" s="25" customFormat="1" ht="27.75" customHeight="1" x14ac:dyDescent="0.2">
      <c r="A23" s="137"/>
      <c r="B23" s="119">
        <v>78.099999999999994</v>
      </c>
      <c r="C23" s="138"/>
      <c r="D23" s="237"/>
      <c r="E23" s="121" t="s">
        <v>106</v>
      </c>
      <c r="F23" s="139"/>
      <c r="G23" s="100" t="s">
        <v>84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</row>
    <row r="24" spans="1:387" s="25" customFormat="1" ht="27.75" customHeight="1" x14ac:dyDescent="0.2">
      <c r="A24" s="137"/>
      <c r="B24" s="119">
        <v>91.52</v>
      </c>
      <c r="C24" s="119">
        <f>SUM(B22:B24)</f>
        <v>769.16</v>
      </c>
      <c r="D24" s="237"/>
      <c r="E24" s="121" t="s">
        <v>107</v>
      </c>
      <c r="F24" s="139"/>
      <c r="G24" s="100" t="s">
        <v>63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</row>
    <row r="25" spans="1:387" s="25" customFormat="1" ht="27.75" customHeight="1" x14ac:dyDescent="0.2">
      <c r="A25" s="196">
        <v>41306</v>
      </c>
      <c r="B25" s="197">
        <v>15.84</v>
      </c>
      <c r="C25" s="197">
        <f>SUM(B25)</f>
        <v>15.84</v>
      </c>
      <c r="D25" s="198" t="s">
        <v>115</v>
      </c>
      <c r="E25" s="198" t="s">
        <v>90</v>
      </c>
      <c r="F25" s="199" t="s">
        <v>35</v>
      </c>
      <c r="G25" s="100" t="s">
        <v>64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</row>
    <row r="26" spans="1:387" s="25" customFormat="1" ht="27.75" customHeight="1" x14ac:dyDescent="0.2">
      <c r="A26" s="127">
        <v>41324</v>
      </c>
      <c r="B26" s="140">
        <v>546.96</v>
      </c>
      <c r="C26" s="140"/>
      <c r="D26" s="223" t="s">
        <v>53</v>
      </c>
      <c r="E26" s="129" t="s">
        <v>39</v>
      </c>
      <c r="F26" s="85" t="s">
        <v>34</v>
      </c>
      <c r="G26" s="100" t="s">
        <v>89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  <c r="NO26" s="43"/>
      <c r="NP26" s="43"/>
      <c r="NQ26" s="43"/>
      <c r="NR26" s="43"/>
      <c r="NS26" s="43"/>
      <c r="NT26" s="43"/>
      <c r="NU26" s="43"/>
      <c r="NV26" s="43"/>
      <c r="NW26" s="43"/>
    </row>
    <row r="27" spans="1:387" s="25" customFormat="1" ht="27.75" customHeight="1" x14ac:dyDescent="0.2">
      <c r="A27" s="141"/>
      <c r="B27" s="131">
        <v>71.180000000000007</v>
      </c>
      <c r="C27" s="131">
        <f>SUM(B26:B27)</f>
        <v>618.1400000000001</v>
      </c>
      <c r="D27" s="224"/>
      <c r="E27" s="121" t="s">
        <v>92</v>
      </c>
      <c r="F27" s="86"/>
      <c r="G27" s="100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</row>
    <row r="28" spans="1:387" s="25" customFormat="1" ht="27.75" customHeight="1" x14ac:dyDescent="0.2">
      <c r="A28" s="132">
        <v>41332</v>
      </c>
      <c r="B28" s="140">
        <v>36.96</v>
      </c>
      <c r="C28" s="140">
        <f>SUM(B28)</f>
        <v>36.96</v>
      </c>
      <c r="D28" s="202" t="s">
        <v>66</v>
      </c>
      <c r="E28" s="129" t="s">
        <v>90</v>
      </c>
      <c r="F28" s="85" t="s">
        <v>35</v>
      </c>
      <c r="G28" s="100" t="s">
        <v>65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</row>
    <row r="29" spans="1:387" s="25" customFormat="1" ht="27.75" customHeight="1" x14ac:dyDescent="0.2">
      <c r="A29" s="238" t="s">
        <v>112</v>
      </c>
      <c r="B29" s="239"/>
      <c r="C29" s="201"/>
      <c r="D29" s="229"/>
      <c r="E29" s="230"/>
      <c r="F29" s="64"/>
      <c r="G29" s="10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</row>
    <row r="30" spans="1:387" s="25" customFormat="1" ht="27.75" customHeight="1" x14ac:dyDescent="0.2">
      <c r="A30" s="149" t="s">
        <v>0</v>
      </c>
      <c r="B30" s="150" t="s">
        <v>2</v>
      </c>
      <c r="C30" s="150" t="s">
        <v>38</v>
      </c>
      <c r="D30" s="150" t="s">
        <v>23</v>
      </c>
      <c r="E30" s="150" t="s">
        <v>6</v>
      </c>
      <c r="F30" s="151" t="s">
        <v>1</v>
      </c>
      <c r="G30" s="100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</row>
    <row r="31" spans="1:387" s="25" customFormat="1" ht="27.75" customHeight="1" x14ac:dyDescent="0.2">
      <c r="A31" s="206">
        <v>41341</v>
      </c>
      <c r="B31" s="207">
        <v>38.06</v>
      </c>
      <c r="C31" s="208">
        <f>SUM(B31)</f>
        <v>38.06</v>
      </c>
      <c r="D31" s="209" t="s">
        <v>67</v>
      </c>
      <c r="E31" s="210" t="s">
        <v>90</v>
      </c>
      <c r="F31" s="211"/>
      <c r="G31" s="100" t="s">
        <v>68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</row>
    <row r="32" spans="1:387" s="25" customFormat="1" ht="27.75" customHeight="1" x14ac:dyDescent="0.2">
      <c r="A32" s="44">
        <v>41367</v>
      </c>
      <c r="B32" s="45">
        <v>35.64</v>
      </c>
      <c r="C32" s="45">
        <f>SUM(B32)</f>
        <v>35.64</v>
      </c>
      <c r="D32" s="200" t="s">
        <v>69</v>
      </c>
      <c r="E32" s="46" t="s">
        <v>90</v>
      </c>
      <c r="F32" s="86"/>
      <c r="G32" s="100" t="s">
        <v>70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</row>
    <row r="33" spans="1:387" s="25" customFormat="1" ht="27.75" customHeight="1" x14ac:dyDescent="0.2">
      <c r="A33" s="132">
        <v>41368</v>
      </c>
      <c r="B33" s="140">
        <v>346.73</v>
      </c>
      <c r="C33" s="142"/>
      <c r="D33" s="223" t="s">
        <v>71</v>
      </c>
      <c r="E33" s="129" t="s">
        <v>39</v>
      </c>
      <c r="F33" s="85" t="s">
        <v>32</v>
      </c>
      <c r="G33" s="100" t="s">
        <v>88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  <c r="NO33" s="43"/>
      <c r="NP33" s="43"/>
      <c r="NQ33" s="43"/>
      <c r="NR33" s="43"/>
      <c r="NS33" s="43"/>
      <c r="NT33" s="43"/>
      <c r="NU33" s="43"/>
      <c r="NV33" s="43"/>
      <c r="NW33" s="43"/>
    </row>
    <row r="34" spans="1:387" s="25" customFormat="1" ht="27.75" customHeight="1" x14ac:dyDescent="0.2">
      <c r="A34" s="141"/>
      <c r="B34" s="131">
        <v>65.31</v>
      </c>
      <c r="C34" s="143"/>
      <c r="D34" s="224"/>
      <c r="E34" s="121" t="s">
        <v>92</v>
      </c>
      <c r="F34" s="86"/>
      <c r="G34" s="100" t="s">
        <v>58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</row>
    <row r="35" spans="1:387" s="25" customFormat="1" ht="27.75" customHeight="1" x14ac:dyDescent="0.2">
      <c r="A35" s="141"/>
      <c r="B35" s="131">
        <v>65.89</v>
      </c>
      <c r="C35" s="131">
        <f>SUM(B33:B35)</f>
        <v>477.93</v>
      </c>
      <c r="D35" s="224"/>
      <c r="E35" s="121" t="s">
        <v>117</v>
      </c>
      <c r="F35" s="86"/>
      <c r="G35" s="100" t="s">
        <v>70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</row>
    <row r="36" spans="1:387" s="25" customFormat="1" ht="27.75" customHeight="1" x14ac:dyDescent="0.2">
      <c r="A36" s="54">
        <v>41369</v>
      </c>
      <c r="B36" s="55">
        <v>380.53</v>
      </c>
      <c r="C36" s="59"/>
      <c r="D36" s="225" t="s">
        <v>48</v>
      </c>
      <c r="E36" s="50" t="s">
        <v>39</v>
      </c>
      <c r="F36" s="83" t="s">
        <v>34</v>
      </c>
      <c r="G36" s="100" t="s">
        <v>88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</row>
    <row r="37" spans="1:387" s="25" customFormat="1" ht="27.75" customHeight="1" x14ac:dyDescent="0.2">
      <c r="A37" s="56"/>
      <c r="B37" s="57">
        <v>86.8</v>
      </c>
      <c r="C37" s="53">
        <f>SUM(B36:B37)</f>
        <v>467.33</v>
      </c>
      <c r="D37" s="226"/>
      <c r="E37" s="121" t="s">
        <v>113</v>
      </c>
      <c r="F37" s="84"/>
      <c r="G37" s="100" t="s">
        <v>70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</row>
    <row r="38" spans="1:387" s="25" customFormat="1" ht="27.75" customHeight="1" x14ac:dyDescent="0.2">
      <c r="A38" s="54">
        <v>41375</v>
      </c>
      <c r="B38" s="55">
        <v>106.12</v>
      </c>
      <c r="C38" s="53">
        <f t="shared" ref="C38:C44" si="0">SUM(B38)</f>
        <v>106.12</v>
      </c>
      <c r="D38" s="82" t="s">
        <v>108</v>
      </c>
      <c r="E38" s="50" t="s">
        <v>118</v>
      </c>
      <c r="F38" s="83" t="s">
        <v>61</v>
      </c>
      <c r="G38" s="100" t="s">
        <v>58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</row>
    <row r="39" spans="1:387" s="25" customFormat="1" ht="27.75" customHeight="1" x14ac:dyDescent="0.2">
      <c r="A39" s="54">
        <v>41376</v>
      </c>
      <c r="B39" s="55">
        <v>5</v>
      </c>
      <c r="C39" s="55">
        <f t="shared" si="0"/>
        <v>5</v>
      </c>
      <c r="D39" s="82" t="s">
        <v>62</v>
      </c>
      <c r="E39" s="50" t="s">
        <v>37</v>
      </c>
      <c r="F39" s="83" t="s">
        <v>35</v>
      </c>
      <c r="G39" s="100" t="s">
        <v>58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43"/>
      <c r="MP39" s="43"/>
      <c r="MQ39" s="43"/>
      <c r="MR39" s="43"/>
      <c r="MS39" s="43"/>
      <c r="MT39" s="43"/>
      <c r="MU39" s="43"/>
      <c r="MV39" s="43"/>
      <c r="MW39" s="43"/>
      <c r="MX39" s="43"/>
      <c r="MY39" s="43"/>
      <c r="MZ39" s="43"/>
      <c r="NA39" s="43"/>
      <c r="NB39" s="43"/>
      <c r="NC39" s="43"/>
      <c r="ND39" s="43"/>
      <c r="NE39" s="43"/>
      <c r="NF39" s="43"/>
      <c r="NG39" s="43"/>
      <c r="NH39" s="43"/>
      <c r="NI39" s="43"/>
      <c r="NJ39" s="43"/>
      <c r="NK39" s="43"/>
      <c r="NL39" s="43"/>
      <c r="NM39" s="43"/>
      <c r="NN39" s="43"/>
      <c r="NO39" s="43"/>
      <c r="NP39" s="43"/>
      <c r="NQ39" s="43"/>
      <c r="NR39" s="43"/>
      <c r="NS39" s="43"/>
      <c r="NT39" s="43"/>
      <c r="NU39" s="43"/>
      <c r="NV39" s="43"/>
      <c r="NW39" s="43"/>
    </row>
    <row r="40" spans="1:387" s="25" customFormat="1" ht="27.75" customHeight="1" x14ac:dyDescent="0.2">
      <c r="A40" s="144">
        <v>41386</v>
      </c>
      <c r="B40" s="145">
        <v>31.68</v>
      </c>
      <c r="C40" s="145">
        <f t="shared" si="0"/>
        <v>31.68</v>
      </c>
      <c r="D40" s="146" t="s">
        <v>77</v>
      </c>
      <c r="E40" s="147" t="s">
        <v>90</v>
      </c>
      <c r="F40" s="148"/>
      <c r="G40" s="100" t="s">
        <v>81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43"/>
      <c r="NC40" s="43"/>
      <c r="ND40" s="43"/>
      <c r="NE40" s="43"/>
      <c r="NF40" s="43"/>
      <c r="NG40" s="43"/>
      <c r="NH40" s="43"/>
      <c r="NI40" s="43"/>
      <c r="NJ40" s="43"/>
      <c r="NK40" s="43"/>
      <c r="NL40" s="43"/>
      <c r="NM40" s="43"/>
      <c r="NN40" s="43"/>
      <c r="NO40" s="43"/>
      <c r="NP40" s="43"/>
      <c r="NQ40" s="43"/>
      <c r="NR40" s="43"/>
      <c r="NS40" s="43"/>
      <c r="NT40" s="43"/>
      <c r="NU40" s="43"/>
      <c r="NV40" s="43"/>
      <c r="NW40" s="43"/>
    </row>
    <row r="41" spans="1:387" s="25" customFormat="1" ht="27.75" customHeight="1" x14ac:dyDescent="0.2">
      <c r="A41" s="144">
        <v>41394</v>
      </c>
      <c r="B41" s="145">
        <v>43.78</v>
      </c>
      <c r="C41" s="145">
        <f t="shared" si="0"/>
        <v>43.78</v>
      </c>
      <c r="D41" s="146" t="s">
        <v>78</v>
      </c>
      <c r="E41" s="147" t="s">
        <v>90</v>
      </c>
      <c r="F41" s="148"/>
      <c r="G41" s="100" t="s">
        <v>81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  <c r="LV41" s="43"/>
      <c r="LW41" s="43"/>
      <c r="LX41" s="43"/>
      <c r="LY41" s="43"/>
      <c r="LZ41" s="43"/>
      <c r="MA41" s="43"/>
      <c r="MB41" s="43"/>
      <c r="MC41" s="43"/>
      <c r="MD41" s="43"/>
      <c r="ME41" s="43"/>
      <c r="MF41" s="43"/>
      <c r="MG41" s="43"/>
      <c r="MH41" s="43"/>
      <c r="MI41" s="43"/>
      <c r="MJ41" s="43"/>
      <c r="MK41" s="43"/>
      <c r="ML41" s="43"/>
      <c r="MM41" s="43"/>
      <c r="MN41" s="43"/>
      <c r="MO41" s="43"/>
      <c r="MP41" s="43"/>
      <c r="MQ41" s="43"/>
      <c r="MR41" s="43"/>
      <c r="MS41" s="43"/>
      <c r="MT41" s="43"/>
      <c r="MU41" s="43"/>
      <c r="MV41" s="43"/>
      <c r="MW41" s="43"/>
      <c r="MX41" s="43"/>
      <c r="MY41" s="43"/>
      <c r="MZ41" s="43"/>
      <c r="NA41" s="43"/>
      <c r="NB41" s="43"/>
      <c r="NC41" s="43"/>
      <c r="ND41" s="43"/>
      <c r="NE41" s="43"/>
      <c r="NF41" s="43"/>
      <c r="NG41" s="43"/>
      <c r="NH41" s="43"/>
      <c r="NI41" s="43"/>
      <c r="NJ41" s="43"/>
      <c r="NK41" s="43"/>
      <c r="NL41" s="43"/>
      <c r="NM41" s="43"/>
      <c r="NN41" s="43"/>
      <c r="NO41" s="43"/>
      <c r="NP41" s="43"/>
      <c r="NQ41" s="43"/>
      <c r="NR41" s="43"/>
      <c r="NS41" s="43"/>
      <c r="NT41" s="43"/>
      <c r="NU41" s="43"/>
      <c r="NV41" s="43"/>
      <c r="NW41" s="43"/>
    </row>
    <row r="42" spans="1:387" s="25" customFormat="1" ht="27.75" customHeight="1" x14ac:dyDescent="0.2">
      <c r="A42" s="114">
        <v>41395</v>
      </c>
      <c r="B42" s="115">
        <v>29.7</v>
      </c>
      <c r="C42" s="115">
        <f t="shared" si="0"/>
        <v>29.7</v>
      </c>
      <c r="D42" s="203" t="s">
        <v>79</v>
      </c>
      <c r="E42" s="116" t="s">
        <v>90</v>
      </c>
      <c r="F42" s="117"/>
      <c r="G42" s="100" t="s">
        <v>82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43"/>
      <c r="NC42" s="43"/>
      <c r="ND42" s="43"/>
      <c r="NE42" s="43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</row>
    <row r="43" spans="1:387" s="25" customFormat="1" ht="27.75" customHeight="1" x14ac:dyDescent="0.2">
      <c r="A43" s="144">
        <v>41395</v>
      </c>
      <c r="B43" s="145">
        <v>20.68</v>
      </c>
      <c r="C43" s="145">
        <f t="shared" si="0"/>
        <v>20.68</v>
      </c>
      <c r="D43" s="146" t="s">
        <v>80</v>
      </c>
      <c r="E43" s="147" t="s">
        <v>93</v>
      </c>
      <c r="F43" s="148"/>
      <c r="G43" s="100" t="s">
        <v>82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43"/>
      <c r="NC43" s="43"/>
      <c r="ND43" s="43"/>
      <c r="NE43" s="43"/>
      <c r="NF43" s="43"/>
      <c r="NG43" s="43"/>
      <c r="NH43" s="43"/>
      <c r="NI43" s="43"/>
      <c r="NJ43" s="43"/>
      <c r="NK43" s="43"/>
      <c r="NL43" s="43"/>
      <c r="NM43" s="43"/>
      <c r="NN43" s="43"/>
      <c r="NO43" s="43"/>
      <c r="NP43" s="43"/>
      <c r="NQ43" s="43"/>
      <c r="NR43" s="43"/>
      <c r="NS43" s="43"/>
      <c r="NT43" s="43"/>
      <c r="NU43" s="43"/>
      <c r="NV43" s="43"/>
      <c r="NW43" s="43"/>
    </row>
    <row r="44" spans="1:387" s="25" customFormat="1" ht="27.75" customHeight="1" x14ac:dyDescent="0.2">
      <c r="A44" s="144">
        <v>41438</v>
      </c>
      <c r="B44" s="145">
        <v>36.74</v>
      </c>
      <c r="C44" s="145">
        <f t="shared" si="0"/>
        <v>36.74</v>
      </c>
      <c r="D44" s="146" t="s">
        <v>96</v>
      </c>
      <c r="E44" s="147" t="s">
        <v>90</v>
      </c>
      <c r="F44" s="148"/>
      <c r="G44" s="100" t="s">
        <v>97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43"/>
      <c r="NC44" s="43"/>
      <c r="ND44" s="43"/>
      <c r="NE44" s="43"/>
      <c r="NF44" s="43"/>
      <c r="NG44" s="43"/>
      <c r="NH44" s="43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</row>
    <row r="45" spans="1:387" s="25" customFormat="1" ht="27.75" customHeight="1" x14ac:dyDescent="0.2">
      <c r="A45" s="56">
        <v>41451</v>
      </c>
      <c r="B45" s="57">
        <v>249.85</v>
      </c>
      <c r="C45" s="57"/>
      <c r="D45" s="152" t="s">
        <v>85</v>
      </c>
      <c r="E45" s="193" t="s">
        <v>39</v>
      </c>
      <c r="F45" s="84" t="s">
        <v>34</v>
      </c>
      <c r="G45" s="100" t="s">
        <v>86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43"/>
      <c r="NC45" s="43"/>
      <c r="ND45" s="43"/>
      <c r="NE45" s="43"/>
      <c r="NF45" s="43"/>
      <c r="NG45" s="43"/>
      <c r="NH45" s="43"/>
      <c r="NI45" s="43"/>
      <c r="NJ45" s="43"/>
      <c r="NK45" s="43"/>
      <c r="NL45" s="43"/>
      <c r="NM45" s="43"/>
      <c r="NN45" s="43"/>
      <c r="NO45" s="43"/>
      <c r="NP45" s="43"/>
      <c r="NQ45" s="43"/>
      <c r="NR45" s="43"/>
      <c r="NS45" s="43"/>
      <c r="NT45" s="43"/>
      <c r="NU45" s="43"/>
      <c r="NV45" s="43"/>
      <c r="NW45" s="43"/>
    </row>
    <row r="46" spans="1:387" s="25" customFormat="1" ht="27.75" customHeight="1" x14ac:dyDescent="0.2">
      <c r="A46" s="52"/>
      <c r="B46" s="49">
        <v>71.180000000000007</v>
      </c>
      <c r="C46" s="49">
        <f>SUM(B45:B46)</f>
        <v>321.02999999999997</v>
      </c>
      <c r="D46" s="70"/>
      <c r="E46" s="51" t="s">
        <v>113</v>
      </c>
      <c r="F46" s="58"/>
      <c r="G46" s="100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</row>
    <row r="47" spans="1:387" s="25" customFormat="1" ht="27.75" customHeight="1" x14ac:dyDescent="0.2">
      <c r="A47" s="52">
        <v>41459</v>
      </c>
      <c r="B47" s="49">
        <v>128.72</v>
      </c>
      <c r="C47" s="49">
        <f>SUM(B47)</f>
        <v>128.72</v>
      </c>
      <c r="D47" s="70" t="s">
        <v>119</v>
      </c>
      <c r="E47" s="51" t="s">
        <v>109</v>
      </c>
      <c r="F47" s="58" t="s">
        <v>110</v>
      </c>
      <c r="G47" s="100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43"/>
      <c r="NC47" s="43"/>
      <c r="ND47" s="43"/>
      <c r="NE47" s="43"/>
      <c r="NF47" s="43"/>
      <c r="NG47" s="43"/>
      <c r="NH47" s="43"/>
      <c r="NI47" s="43"/>
      <c r="NJ47" s="43"/>
      <c r="NK47" s="43"/>
      <c r="NL47" s="43"/>
      <c r="NM47" s="43"/>
      <c r="NN47" s="43"/>
      <c r="NO47" s="43"/>
      <c r="NP47" s="43"/>
      <c r="NQ47" s="43"/>
      <c r="NR47" s="43"/>
      <c r="NS47" s="43"/>
      <c r="NT47" s="43"/>
      <c r="NU47" s="43"/>
      <c r="NV47" s="43"/>
      <c r="NW47" s="43"/>
    </row>
    <row r="48" spans="1:387" s="17" customFormat="1" ht="27.75" customHeight="1" x14ac:dyDescent="0.2">
      <c r="A48" s="107" t="s">
        <v>28</v>
      </c>
      <c r="B48" s="108">
        <f>SUM(B22:B47)</f>
        <v>3182.5099999999993</v>
      </c>
      <c r="C48" s="108">
        <f>SUM(C22:C47)</f>
        <v>3182.5099999999998</v>
      </c>
      <c r="D48" s="109"/>
      <c r="E48" s="110"/>
      <c r="F48" s="111"/>
      <c r="G48" s="103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0"/>
      <c r="JB48" s="40"/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  <c r="JO48" s="40"/>
      <c r="JP48" s="40"/>
      <c r="JQ48" s="40"/>
      <c r="JR48" s="40"/>
      <c r="JS48" s="40"/>
      <c r="JT48" s="40"/>
      <c r="JU48" s="40"/>
      <c r="JV48" s="40"/>
      <c r="JW48" s="40"/>
      <c r="JX48" s="40"/>
      <c r="JY48" s="40"/>
      <c r="JZ48" s="40"/>
      <c r="KA48" s="40"/>
      <c r="KB48" s="40"/>
      <c r="KC48" s="40"/>
      <c r="KD48" s="40"/>
      <c r="KE48" s="40"/>
      <c r="KF48" s="40"/>
      <c r="KG48" s="40"/>
      <c r="KH48" s="40"/>
      <c r="KI48" s="40"/>
      <c r="KJ48" s="40"/>
      <c r="KK48" s="40"/>
      <c r="KL48" s="40"/>
      <c r="KM48" s="40"/>
      <c r="KN48" s="40"/>
      <c r="KO48" s="40"/>
      <c r="KP48" s="40"/>
      <c r="KQ48" s="40"/>
      <c r="KR48" s="40"/>
      <c r="KS48" s="40"/>
      <c r="KT48" s="40"/>
      <c r="KU48" s="40"/>
      <c r="KV48" s="40"/>
      <c r="KW48" s="40"/>
      <c r="KX48" s="40"/>
      <c r="KY48" s="40"/>
      <c r="KZ48" s="40"/>
      <c r="LA48" s="40"/>
      <c r="LB48" s="40"/>
      <c r="LC48" s="40"/>
      <c r="LD48" s="40"/>
      <c r="LE48" s="40"/>
      <c r="LF48" s="40"/>
      <c r="LG48" s="40"/>
      <c r="LH48" s="40"/>
      <c r="LI48" s="40"/>
      <c r="LJ48" s="40"/>
      <c r="LK48" s="40"/>
      <c r="LL48" s="40"/>
      <c r="LM48" s="40"/>
      <c r="LN48" s="40"/>
      <c r="LO48" s="40"/>
      <c r="LP48" s="40"/>
      <c r="LQ48" s="40"/>
      <c r="LR48" s="40"/>
      <c r="LS48" s="40"/>
      <c r="LT48" s="40"/>
      <c r="LU48" s="40"/>
      <c r="LV48" s="40"/>
      <c r="LW48" s="40"/>
      <c r="LX48" s="40"/>
      <c r="LY48" s="40"/>
      <c r="LZ48" s="40"/>
      <c r="MA48" s="40"/>
      <c r="MB48" s="40"/>
      <c r="MC48" s="40"/>
      <c r="MD48" s="40"/>
      <c r="ME48" s="40"/>
      <c r="MF48" s="40"/>
      <c r="MG48" s="40"/>
      <c r="MH48" s="40"/>
      <c r="MI48" s="40"/>
      <c r="MJ48" s="40"/>
      <c r="MK48" s="40"/>
      <c r="ML48" s="40"/>
      <c r="MM48" s="40"/>
      <c r="MN48" s="40"/>
      <c r="MO48" s="40"/>
      <c r="MP48" s="40"/>
      <c r="MQ48" s="40"/>
      <c r="MR48" s="40"/>
      <c r="MS48" s="40"/>
      <c r="MT48" s="40"/>
      <c r="MU48" s="40"/>
      <c r="MV48" s="40"/>
      <c r="MW48" s="40"/>
      <c r="MX48" s="40"/>
      <c r="MY48" s="40"/>
      <c r="MZ48" s="40"/>
      <c r="NA48" s="40"/>
      <c r="NB48" s="40"/>
      <c r="NC48" s="40"/>
      <c r="ND48" s="40"/>
      <c r="NE48" s="40"/>
      <c r="NF48" s="40"/>
      <c r="NG48" s="40"/>
      <c r="NH48" s="40"/>
      <c r="NI48" s="40"/>
      <c r="NJ48" s="40"/>
      <c r="NK48" s="40"/>
      <c r="NL48" s="40"/>
      <c r="NM48" s="40"/>
      <c r="NN48" s="40"/>
      <c r="NO48" s="40"/>
      <c r="NP48" s="40"/>
      <c r="NQ48" s="40"/>
      <c r="NR48" s="40"/>
      <c r="NS48" s="40"/>
      <c r="NT48" s="40"/>
      <c r="NU48" s="40"/>
      <c r="NV48" s="40"/>
      <c r="NW48" s="40"/>
    </row>
    <row r="49" spans="1:387" s="6" customFormat="1" ht="27.75" customHeight="1" x14ac:dyDescent="0.2">
      <c r="A49" s="112" t="s">
        <v>27</v>
      </c>
      <c r="B49" s="22">
        <f>SUM(B19+B48)</f>
        <v>16345.189999999999</v>
      </c>
      <c r="C49" s="22">
        <f>SUM(C19+C48)</f>
        <v>16345.19</v>
      </c>
      <c r="F49" s="68"/>
      <c r="G49" s="104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</row>
    <row r="50" spans="1:387" x14ac:dyDescent="0.2">
      <c r="A50" s="105"/>
      <c r="B50" s="106"/>
      <c r="C50" s="106"/>
      <c r="D50" s="106"/>
      <c r="E50" s="10"/>
      <c r="F50" s="106"/>
    </row>
    <row r="51" spans="1:387" x14ac:dyDescent="0.2">
      <c r="A51" s="65"/>
      <c r="B51" s="65"/>
      <c r="C51" s="65"/>
      <c r="D51" s="65"/>
      <c r="E51" s="65"/>
      <c r="F51" s="65"/>
    </row>
    <row r="53" spans="1:387" x14ac:dyDescent="0.2">
      <c r="B53" s="32"/>
      <c r="C53" s="32"/>
      <c r="D53" s="23"/>
      <c r="E53" s="34"/>
    </row>
    <row r="54" spans="1:387" x14ac:dyDescent="0.2">
      <c r="D54" s="31"/>
      <c r="E54" s="30"/>
    </row>
    <row r="55" spans="1:387" x14ac:dyDescent="0.2">
      <c r="D55" s="31"/>
      <c r="E55" s="30"/>
    </row>
    <row r="56" spans="1:387" x14ac:dyDescent="0.2">
      <c r="E56" s="29"/>
    </row>
    <row r="58" spans="1:387" x14ac:dyDescent="0.2">
      <c r="E58" s="32"/>
    </row>
  </sheetData>
  <sortState ref="A28:AB52">
    <sortCondition ref="A28:A52"/>
  </sortState>
  <mergeCells count="13">
    <mergeCell ref="D33:D35"/>
    <mergeCell ref="D36:D37"/>
    <mergeCell ref="B2:D2"/>
    <mergeCell ref="A1:D1"/>
    <mergeCell ref="D20:E20"/>
    <mergeCell ref="A3:F3"/>
    <mergeCell ref="D5:D8"/>
    <mergeCell ref="D9:D12"/>
    <mergeCell ref="D13:D18"/>
    <mergeCell ref="D22:D24"/>
    <mergeCell ref="D26:D27"/>
    <mergeCell ref="D29:E29"/>
    <mergeCell ref="A29:B29"/>
  </mergeCells>
  <phoneticPr fontId="0" type="noConversion"/>
  <printOptions gridLines="1"/>
  <pageMargins left="0.19685039370078741" right="0.19685039370078741" top="0.23622047244094491" bottom="0.23622047244094491" header="0.15748031496062992" footer="0.15748031496062992"/>
  <pageSetup paperSize="9" scale="71" fitToHeight="2" orientation="landscape" r:id="rId1"/>
  <rowBreaks count="1" manualBreakCount="1">
    <brk id="2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4"/>
  <sheetViews>
    <sheetView view="pageLayout" topLeftCell="B16" zoomScaleNormal="80" workbookViewId="0">
      <selection activeCell="C24" sqref="C24"/>
    </sheetView>
  </sheetViews>
  <sheetFormatPr defaultRowHeight="12.75" x14ac:dyDescent="0.2"/>
  <cols>
    <col min="1" max="1" width="30.85546875" style="2" customWidth="1"/>
    <col min="2" max="3" width="23.140625" style="2" customWidth="1"/>
    <col min="4" max="4" width="61.42578125" style="2" customWidth="1"/>
    <col min="5" max="5" width="38.5703125" style="2" customWidth="1"/>
    <col min="6" max="6" width="35.140625" style="2" customWidth="1"/>
    <col min="7" max="251" width="9.140625" style="41"/>
  </cols>
  <sheetData>
    <row r="1" spans="1:251" s="1" customFormat="1" ht="36" customHeight="1" x14ac:dyDescent="0.2">
      <c r="A1" s="244" t="s">
        <v>95</v>
      </c>
      <c r="B1" s="245"/>
      <c r="C1" s="245"/>
      <c r="D1" s="245"/>
      <c r="E1" s="245"/>
      <c r="F1" s="246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</row>
    <row r="2" spans="1:251" s="10" customFormat="1" ht="49.5" customHeight="1" x14ac:dyDescent="0.25">
      <c r="A2" s="93" t="s">
        <v>30</v>
      </c>
      <c r="B2" s="249" t="s">
        <v>44</v>
      </c>
      <c r="C2" s="227"/>
      <c r="D2" s="250"/>
      <c r="E2" s="94" t="s">
        <v>33</v>
      </c>
      <c r="F2" s="62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</row>
    <row r="3" spans="1:251" s="5" customFormat="1" ht="35.25" customHeight="1" x14ac:dyDescent="0.2">
      <c r="A3" s="63" t="s">
        <v>9</v>
      </c>
      <c r="B3" s="229" t="s">
        <v>4</v>
      </c>
      <c r="C3" s="229"/>
      <c r="D3" s="229"/>
      <c r="E3" s="69"/>
      <c r="F3" s="6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</row>
    <row r="4" spans="1:251" s="7" customFormat="1" ht="25.5" customHeight="1" x14ac:dyDescent="0.25">
      <c r="A4" s="153" t="s">
        <v>0</v>
      </c>
      <c r="B4" s="154" t="s">
        <v>2</v>
      </c>
      <c r="C4" s="154" t="s">
        <v>38</v>
      </c>
      <c r="D4" s="154" t="s">
        <v>10</v>
      </c>
      <c r="E4" s="154" t="s">
        <v>11</v>
      </c>
      <c r="F4" s="155" t="s">
        <v>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ht="24" customHeight="1" x14ac:dyDescent="0.2">
      <c r="A5" s="156">
        <v>41289</v>
      </c>
      <c r="B5" s="157">
        <v>189.5</v>
      </c>
      <c r="C5" s="158"/>
      <c r="D5" s="247" t="s">
        <v>111</v>
      </c>
      <c r="E5" s="159" t="s">
        <v>36</v>
      </c>
      <c r="F5" s="160" t="s">
        <v>35</v>
      </c>
    </row>
    <row r="6" spans="1:251" ht="24" customHeight="1" x14ac:dyDescent="0.2">
      <c r="A6" s="161"/>
      <c r="B6" s="162">
        <v>67.760000000000005</v>
      </c>
      <c r="C6" s="163">
        <f>SUM(B5:B6)</f>
        <v>257.26</v>
      </c>
      <c r="D6" s="248"/>
      <c r="E6" s="162" t="s">
        <v>90</v>
      </c>
      <c r="F6" s="164"/>
    </row>
    <row r="7" spans="1:251" ht="24" customHeight="1" x14ac:dyDescent="0.2">
      <c r="A7" s="165"/>
      <c r="B7" s="166"/>
      <c r="C7" s="166"/>
      <c r="D7" s="167"/>
      <c r="E7" s="166"/>
      <c r="F7" s="168"/>
    </row>
    <row r="8" spans="1:251" ht="24" customHeight="1" x14ac:dyDescent="0.2">
      <c r="A8" s="169"/>
      <c r="B8" s="170"/>
      <c r="C8" s="170"/>
      <c r="D8" s="170"/>
      <c r="E8" s="170"/>
      <c r="F8" s="171"/>
    </row>
    <row r="9" spans="1:251" ht="24" customHeight="1" x14ac:dyDescent="0.2">
      <c r="A9" s="169"/>
      <c r="B9" s="170"/>
      <c r="C9" s="170"/>
      <c r="D9" s="170"/>
      <c r="E9" s="170"/>
      <c r="F9" s="171"/>
    </row>
    <row r="10" spans="1:251" ht="24" customHeight="1" x14ac:dyDescent="0.2">
      <c r="A10" s="169"/>
      <c r="B10" s="170"/>
      <c r="C10" s="170"/>
      <c r="D10" s="170"/>
      <c r="E10" s="170"/>
      <c r="F10" s="171"/>
    </row>
    <row r="11" spans="1:251" ht="24" customHeight="1" x14ac:dyDescent="0.2">
      <c r="A11" s="169"/>
      <c r="B11" s="170"/>
      <c r="C11" s="170"/>
      <c r="D11" s="170"/>
      <c r="E11" s="170"/>
      <c r="F11" s="171"/>
    </row>
    <row r="12" spans="1:251" ht="24" customHeight="1" x14ac:dyDescent="0.2">
      <c r="A12" s="169"/>
      <c r="B12" s="170"/>
      <c r="C12" s="170"/>
      <c r="D12" s="170"/>
      <c r="E12" s="170"/>
      <c r="F12" s="171"/>
    </row>
    <row r="13" spans="1:251" ht="24" customHeight="1" x14ac:dyDescent="0.2">
      <c r="A13" s="172"/>
      <c r="B13" s="173"/>
      <c r="C13" s="173"/>
      <c r="D13" s="173"/>
      <c r="E13" s="173"/>
      <c r="F13" s="174"/>
    </row>
    <row r="14" spans="1:251" ht="15" hidden="1" x14ac:dyDescent="0.2">
      <c r="A14" s="175"/>
      <c r="B14" s="176"/>
      <c r="C14" s="176"/>
      <c r="D14" s="176"/>
      <c r="E14" s="176"/>
      <c r="F14" s="177"/>
    </row>
    <row r="15" spans="1:251" s="11" customFormat="1" ht="25.5" customHeight="1" x14ac:dyDescent="0.2">
      <c r="A15" s="66" t="s">
        <v>9</v>
      </c>
      <c r="B15" s="243" t="s">
        <v>7</v>
      </c>
      <c r="C15" s="243"/>
      <c r="D15" s="243"/>
      <c r="E15" s="113"/>
      <c r="F15" s="67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</row>
    <row r="16" spans="1:251" ht="28.5" customHeight="1" x14ac:dyDescent="0.25">
      <c r="A16" s="178" t="s">
        <v>0</v>
      </c>
      <c r="B16" s="179" t="s">
        <v>2</v>
      </c>
      <c r="C16" s="179"/>
      <c r="D16" s="179" t="s">
        <v>10</v>
      </c>
      <c r="E16" s="180" t="s">
        <v>11</v>
      </c>
      <c r="F16" s="181" t="s">
        <v>1</v>
      </c>
    </row>
    <row r="17" spans="1:251" ht="22.5" customHeight="1" x14ac:dyDescent="0.2">
      <c r="A17" s="182"/>
      <c r="B17" s="183"/>
      <c r="C17" s="183"/>
      <c r="D17" s="183"/>
      <c r="E17" s="183"/>
      <c r="F17" s="184"/>
    </row>
    <row r="18" spans="1:251" ht="22.5" customHeight="1" x14ac:dyDescent="0.2">
      <c r="A18" s="169"/>
      <c r="B18" s="170"/>
      <c r="C18" s="170"/>
      <c r="D18" s="170"/>
      <c r="E18" s="170"/>
      <c r="F18" s="171"/>
    </row>
    <row r="19" spans="1:251" ht="22.5" customHeight="1" x14ac:dyDescent="0.2">
      <c r="A19" s="169"/>
      <c r="B19" s="170"/>
      <c r="C19" s="170"/>
      <c r="D19" s="170"/>
      <c r="E19" s="170"/>
      <c r="F19" s="171"/>
    </row>
    <row r="20" spans="1:251" ht="22.5" customHeight="1" x14ac:dyDescent="0.25">
      <c r="A20" s="240" t="s">
        <v>40</v>
      </c>
      <c r="B20" s="241"/>
      <c r="C20" s="241"/>
      <c r="D20" s="241"/>
      <c r="E20" s="241"/>
      <c r="F20" s="242"/>
    </row>
    <row r="21" spans="1:251" ht="22.5" customHeight="1" x14ac:dyDescent="0.2">
      <c r="A21" s="169"/>
      <c r="B21" s="170"/>
      <c r="C21" s="170"/>
      <c r="D21" s="170"/>
      <c r="E21" s="170"/>
      <c r="F21" s="171"/>
    </row>
    <row r="22" spans="1:251" ht="22.5" customHeight="1" x14ac:dyDescent="0.2">
      <c r="A22" s="169"/>
      <c r="B22" s="170"/>
      <c r="C22" s="170"/>
      <c r="D22" s="170"/>
      <c r="E22" s="170"/>
      <c r="F22" s="171"/>
    </row>
    <row r="23" spans="1:251" ht="22.5" customHeight="1" x14ac:dyDescent="0.2">
      <c r="A23" s="185"/>
      <c r="B23" s="186"/>
      <c r="C23" s="186"/>
      <c r="D23" s="186"/>
      <c r="E23" s="186"/>
      <c r="F23" s="187"/>
    </row>
    <row r="24" spans="1:251" s="6" customFormat="1" ht="48" customHeight="1" x14ac:dyDescent="0.25">
      <c r="A24" s="188" t="s">
        <v>26</v>
      </c>
      <c r="B24" s="189">
        <f>SUM(B5:B13,B17:B19,B21:B23)</f>
        <v>257.26</v>
      </c>
      <c r="C24" s="189">
        <f>SUM(C5:C13,C17:C19,C21:C23)</f>
        <v>257.26</v>
      </c>
      <c r="D24" s="190"/>
      <c r="E24" s="191"/>
      <c r="F24" s="192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</row>
  </sheetData>
  <mergeCells count="6">
    <mergeCell ref="A20:F20"/>
    <mergeCell ref="B15:D15"/>
    <mergeCell ref="A1:F1"/>
    <mergeCell ref="B3:D3"/>
    <mergeCell ref="D5:D6"/>
    <mergeCell ref="B2:D2"/>
  </mergeCells>
  <phoneticPr fontId="0" type="noConversion"/>
  <pageMargins left="0.23" right="0.18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A23" sqref="A23"/>
    </sheetView>
  </sheetViews>
  <sheetFormatPr defaultRowHeight="12.75" x14ac:dyDescent="0.2"/>
  <cols>
    <col min="1" max="1" width="30" style="2" customWidth="1"/>
    <col min="2" max="2" width="23.140625" style="2" customWidth="1"/>
    <col min="3" max="3" width="70.42578125" style="2" customWidth="1"/>
    <col min="4" max="4" width="5.5703125" style="2" customWidth="1"/>
    <col min="5" max="5" width="14.85546875" style="2" customWidth="1"/>
  </cols>
  <sheetData>
    <row r="1" spans="1:5" s="26" customFormat="1" ht="39.75" customHeight="1" x14ac:dyDescent="0.2">
      <c r="A1" s="252" t="s">
        <v>95</v>
      </c>
      <c r="B1" s="253"/>
      <c r="C1" s="253"/>
      <c r="D1" s="253"/>
      <c r="E1" s="254"/>
    </row>
    <row r="2" spans="1:5" ht="44.25" customHeight="1" x14ac:dyDescent="0.25">
      <c r="A2" s="255" t="s">
        <v>30</v>
      </c>
      <c r="B2" s="251"/>
      <c r="C2" s="255" t="s">
        <v>44</v>
      </c>
      <c r="D2" s="251"/>
      <c r="E2" s="96"/>
    </row>
    <row r="3" spans="1:5" ht="39.75" customHeight="1" x14ac:dyDescent="0.2">
      <c r="A3" s="204" t="s">
        <v>12</v>
      </c>
      <c r="B3" s="243" t="s">
        <v>4</v>
      </c>
      <c r="C3" s="243"/>
      <c r="D3" s="204"/>
      <c r="E3" s="67"/>
    </row>
    <row r="4" spans="1:5" ht="21.75" customHeight="1" x14ac:dyDescent="0.2">
      <c r="A4" s="205" t="s">
        <v>0</v>
      </c>
      <c r="B4" s="205" t="s">
        <v>2</v>
      </c>
      <c r="C4" s="251" t="s">
        <v>13</v>
      </c>
      <c r="D4" s="251"/>
      <c r="E4" s="96" t="s">
        <v>14</v>
      </c>
    </row>
    <row r="5" spans="1:5" ht="24" customHeight="1" x14ac:dyDescent="0.2">
      <c r="A5" s="18">
        <v>41333</v>
      </c>
      <c r="B5" s="33">
        <v>37</v>
      </c>
      <c r="C5" s="81" t="s">
        <v>56</v>
      </c>
      <c r="D5" s="24"/>
      <c r="E5" s="212"/>
    </row>
    <row r="6" spans="1:5" ht="24" customHeight="1" x14ac:dyDescent="0.2">
      <c r="A6" s="18">
        <v>41340</v>
      </c>
      <c r="B6" s="33">
        <v>168.26</v>
      </c>
      <c r="C6" s="81" t="s">
        <v>57</v>
      </c>
      <c r="D6" s="24"/>
      <c r="E6" s="212"/>
    </row>
    <row r="7" spans="1:5" ht="24" customHeight="1" x14ac:dyDescent="0.2">
      <c r="A7" s="18">
        <v>41353</v>
      </c>
      <c r="B7" s="33">
        <v>401.72</v>
      </c>
      <c r="C7" s="81" t="s">
        <v>94</v>
      </c>
      <c r="D7" s="24"/>
      <c r="E7" s="212"/>
    </row>
    <row r="8" spans="1:5" s="21" customFormat="1" ht="24" customHeight="1" x14ac:dyDescent="0.2">
      <c r="A8" s="213" t="s">
        <v>28</v>
      </c>
      <c r="B8" s="214">
        <f>SUM(B5:B7)</f>
        <v>606.98</v>
      </c>
      <c r="C8" s="215"/>
      <c r="D8" s="215"/>
      <c r="E8" s="216"/>
    </row>
    <row r="9" spans="1:5" ht="24" customHeight="1" x14ac:dyDescent="0.2">
      <c r="A9" s="204" t="s">
        <v>12</v>
      </c>
      <c r="B9" s="243" t="s">
        <v>7</v>
      </c>
      <c r="C9" s="243"/>
      <c r="D9" s="204"/>
      <c r="E9" s="67"/>
    </row>
    <row r="10" spans="1:5" ht="24" customHeight="1" x14ac:dyDescent="0.2">
      <c r="A10" s="205" t="s">
        <v>0</v>
      </c>
      <c r="B10" s="205" t="s">
        <v>2</v>
      </c>
      <c r="C10" s="251" t="s">
        <v>13</v>
      </c>
      <c r="D10" s="251"/>
      <c r="E10" s="96" t="s">
        <v>14</v>
      </c>
    </row>
    <row r="11" spans="1:5" ht="24" customHeight="1" x14ac:dyDescent="0.2">
      <c r="A11" s="90" t="s">
        <v>72</v>
      </c>
      <c r="B11" s="131">
        <v>119.2</v>
      </c>
      <c r="C11" s="121" t="s">
        <v>99</v>
      </c>
      <c r="D11" s="19"/>
      <c r="E11" s="217"/>
    </row>
    <row r="12" spans="1:5" ht="24" customHeight="1" x14ac:dyDescent="0.2">
      <c r="A12" s="89" t="s">
        <v>73</v>
      </c>
      <c r="B12" s="131">
        <v>220</v>
      </c>
      <c r="C12" s="121" t="s">
        <v>99</v>
      </c>
      <c r="D12" s="19"/>
      <c r="E12" s="217"/>
    </row>
    <row r="13" spans="1:5" ht="24" customHeight="1" x14ac:dyDescent="0.2">
      <c r="A13" s="90" t="s">
        <v>74</v>
      </c>
      <c r="B13" s="131">
        <v>122.14</v>
      </c>
      <c r="C13" s="121" t="s">
        <v>99</v>
      </c>
      <c r="D13" s="19"/>
      <c r="E13" s="217"/>
    </row>
    <row r="14" spans="1:5" ht="24" customHeight="1" x14ac:dyDescent="0.2">
      <c r="A14" s="90" t="s">
        <v>75</v>
      </c>
      <c r="B14" s="131">
        <v>167.29</v>
      </c>
      <c r="C14" s="121" t="s">
        <v>99</v>
      </c>
      <c r="D14" s="36"/>
      <c r="E14" s="218"/>
    </row>
    <row r="15" spans="1:5" ht="24" customHeight="1" x14ac:dyDescent="0.2">
      <c r="A15" s="90" t="s">
        <v>76</v>
      </c>
      <c r="B15" s="131">
        <v>119.96</v>
      </c>
      <c r="C15" s="121" t="s">
        <v>99</v>
      </c>
      <c r="D15" s="36"/>
      <c r="E15" s="218"/>
    </row>
    <row r="16" spans="1:5" s="20" customFormat="1" ht="24" customHeight="1" x14ac:dyDescent="0.2">
      <c r="A16" s="89" t="s">
        <v>98</v>
      </c>
      <c r="B16" s="131">
        <v>147</v>
      </c>
      <c r="C16" s="121" t="s">
        <v>99</v>
      </c>
      <c r="D16" s="19"/>
      <c r="E16" s="217"/>
    </row>
    <row r="17" spans="1:5" s="20" customFormat="1" ht="24" customHeight="1" x14ac:dyDescent="0.2">
      <c r="A17" s="219" t="s">
        <v>28</v>
      </c>
      <c r="B17" s="220">
        <f>SUM(B11:B16)</f>
        <v>895.59</v>
      </c>
      <c r="C17" s="221"/>
      <c r="D17" s="221"/>
      <c r="E17" s="222"/>
    </row>
    <row r="18" spans="1:5" ht="28.5" x14ac:dyDescent="0.2">
      <c r="A18" s="9" t="s">
        <v>25</v>
      </c>
      <c r="B18" s="22">
        <f>SUM(B17,B8)</f>
        <v>1502.5700000000002</v>
      </c>
      <c r="C18" s="8"/>
      <c r="D18" s="6"/>
      <c r="E18" s="68"/>
    </row>
  </sheetData>
  <mergeCells count="7">
    <mergeCell ref="C10:D10"/>
    <mergeCell ref="B9:C9"/>
    <mergeCell ref="C4:D4"/>
    <mergeCell ref="A1:E1"/>
    <mergeCell ref="A2:B2"/>
    <mergeCell ref="C2:D2"/>
    <mergeCell ref="B3:C3"/>
  </mergeCells>
  <phoneticPr fontId="0" type="noConversion"/>
  <printOptions gridLines="1"/>
  <pageMargins left="0.19685039370078741" right="0.19685039370078741" top="0.31496062992125984" bottom="0.19685039370078741" header="0.19685039370078741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"/>
  <sheetViews>
    <sheetView zoomScaleNormal="100" workbookViewId="0">
      <selection activeCell="E30" sqref="E30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82" s="26" customFormat="1" ht="34.5" customHeight="1" x14ac:dyDescent="0.2">
      <c r="A1" s="252" t="s">
        <v>95</v>
      </c>
      <c r="B1" s="253"/>
      <c r="C1" s="253"/>
      <c r="D1" s="253"/>
      <c r="E1" s="253"/>
    </row>
    <row r="2" spans="1:82" ht="49.5" customHeight="1" x14ac:dyDescent="0.25">
      <c r="A2" s="255" t="s">
        <v>30</v>
      </c>
      <c r="B2" s="251"/>
      <c r="C2" s="255" t="s">
        <v>44</v>
      </c>
      <c r="D2" s="251"/>
      <c r="E2" s="3"/>
    </row>
    <row r="3" spans="1:82" ht="27" customHeight="1" x14ac:dyDescent="0.2">
      <c r="A3" s="243" t="s">
        <v>24</v>
      </c>
      <c r="B3" s="230"/>
      <c r="C3" s="230"/>
      <c r="D3" s="230"/>
      <c r="E3" s="230"/>
    </row>
    <row r="4" spans="1:82" s="12" customFormat="1" ht="50.25" customHeight="1" x14ac:dyDescent="0.2">
      <c r="A4" s="257" t="s">
        <v>15</v>
      </c>
      <c r="B4" s="258"/>
      <c r="C4" s="258"/>
      <c r="D4" s="258"/>
      <c r="E4" s="258"/>
    </row>
    <row r="5" spans="1:82" ht="20.25" customHeight="1" x14ac:dyDescent="0.2">
      <c r="A5" s="5" t="s">
        <v>16</v>
      </c>
      <c r="B5" s="229"/>
      <c r="C5" s="229"/>
      <c r="D5" s="5"/>
      <c r="E5" s="5"/>
    </row>
    <row r="6" spans="1:82" ht="19.5" customHeight="1" x14ac:dyDescent="0.2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82" x14ac:dyDescent="0.2">
      <c r="D7" s="42"/>
    </row>
    <row r="9" spans="1:82" x14ac:dyDescent="0.2">
      <c r="C9" s="2" t="s">
        <v>42</v>
      </c>
    </row>
    <row r="13" spans="1:82" s="14" customFormat="1" ht="27" customHeight="1" x14ac:dyDescent="0.2">
      <c r="A13" s="13" t="s">
        <v>20</v>
      </c>
      <c r="B13" s="256"/>
      <c r="C13" s="256"/>
      <c r="D13" s="13"/>
      <c r="E13" s="13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</row>
    <row r="14" spans="1:82" x14ac:dyDescent="0.2">
      <c r="A14" s="3" t="s">
        <v>0</v>
      </c>
      <c r="B14" s="3" t="s">
        <v>17</v>
      </c>
      <c r="C14" s="3" t="s">
        <v>21</v>
      </c>
      <c r="D14" s="3" t="s">
        <v>22</v>
      </c>
      <c r="E14" s="3"/>
    </row>
    <row r="15" spans="1:82" x14ac:dyDescent="0.2">
      <c r="D15" s="42"/>
    </row>
    <row r="17" spans="1:5" x14ac:dyDescent="0.2">
      <c r="C17" s="2" t="s">
        <v>43</v>
      </c>
    </row>
    <row r="21" spans="1:5" x14ac:dyDescent="0.2">
      <c r="A21" s="1"/>
      <c r="B21" s="1"/>
      <c r="C21" s="1"/>
      <c r="D21" s="1"/>
      <c r="E21" s="1"/>
    </row>
    <row r="22" spans="1:5" ht="42.75" x14ac:dyDescent="0.2">
      <c r="A22" s="9" t="s">
        <v>31</v>
      </c>
      <c r="B22" s="8"/>
      <c r="C22" s="8"/>
      <c r="D22" s="22">
        <f>SUM(D21,D12)</f>
        <v>0</v>
      </c>
      <c r="E22" s="6"/>
    </row>
  </sheetData>
  <mergeCells count="7">
    <mergeCell ref="A1:E1"/>
    <mergeCell ref="A2:B2"/>
    <mergeCell ref="C2:D2"/>
    <mergeCell ref="B13:C13"/>
    <mergeCell ref="A3:E3"/>
    <mergeCell ref="A4:E4"/>
    <mergeCell ref="B5:C5"/>
  </mergeCells>
  <phoneticPr fontId="0" type="noConversion"/>
  <printOptions gridLines="1"/>
  <pageMargins left="0.22" right="0.3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Travel</vt:lpstr>
      <vt:lpstr>Hospitality</vt:lpstr>
      <vt:lpstr>Other</vt:lpstr>
      <vt:lpstr>Gifts</vt:lpstr>
      <vt:lpstr>Sheet1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Vicki Rokela</cp:lastModifiedBy>
  <cp:lastPrinted>2013-07-10T00:51:37Z</cp:lastPrinted>
  <dcterms:created xsi:type="dcterms:W3CDTF">2010-10-17T20:59:02Z</dcterms:created>
  <dcterms:modified xsi:type="dcterms:W3CDTF">2013-07-10T03:57:50Z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